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<sst xmlns="http://schemas.openxmlformats.org/spreadsheetml/2006/main" count="123" uniqueCount="119">
  <si>
    <t>University of North Carolina Hospitals</t>
  </si>
  <si>
    <t>Analysis of Uncompensated Care(Charges) by County for the period July 1, 2004 through June 30, 2005</t>
  </si>
  <si>
    <t>In alphabetic order by county name</t>
  </si>
  <si>
    <t>1</t>
  </si>
  <si>
    <t>2</t>
  </si>
  <si>
    <t>4</t>
  </si>
  <si>
    <t>5 = 2+3+4</t>
  </si>
  <si>
    <t>5 / 1</t>
  </si>
  <si>
    <t>5 / Total of 5</t>
  </si>
  <si>
    <t>Total</t>
  </si>
  <si>
    <t xml:space="preserve">Pct of </t>
  </si>
  <si>
    <t>County</t>
  </si>
  <si>
    <t>Uncomp</t>
  </si>
  <si>
    <t>Name</t>
  </si>
  <si>
    <t>Charges</t>
  </si>
  <si>
    <t>Charity</t>
  </si>
  <si>
    <t>Bad Debt</t>
  </si>
  <si>
    <t>Care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</si>
  <si>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</si>
  <si>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</si>
  <si>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</si>
  <si>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</si>
  <si>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</si>
  <si>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</si>
  <si>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</si>
  <si>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</si>
  <si>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</si>
  <si>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</si>
  <si>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</si>
  <si>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</si>
  <si>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</si>
  <si>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</si>
  <si>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</si>
  <si>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</si>
  <si>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</si>
  <si>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</si>
  <si>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</si>
  <si>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</si>
  <si>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</si>
  <si>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</si>
  <si>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</si>
  <si>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</si>
  <si>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</si>
  <si>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</si>
  <si>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</si>
  <si>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</si>
  <si>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</si>
  <si>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</si>
  <si>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</si>
  <si>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</si>
  <si>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</si>
  <si>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</si>
  <si>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</si>
  <si>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</si>
  <si>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</si>
  <si>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</si>
  <si>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</si>
  <si>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</si>
  <si>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</si>
  <si>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</si>
  <si>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</si>
  <si>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</si>
  <si>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</si>
  <si>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</si>
  <si>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</si>
  <si>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</si>
  <si>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</si>
  <si>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</si>
  <si>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</si>
  <si>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</si>
  <si>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</si>
  <si>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</si>
  <si>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</si>
  <si>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</si>
  <si>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</si>
  <si>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</si>
  <si>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</si>
  <si>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</si>
  <si>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</si>
  <si>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</si>
  <si>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</si>
  <si>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</si>
  <si>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</si>
  <si>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</si>
  <si>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</si>
  <si>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</si>
  <si>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</si>
  <si>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</si>
  <si>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</si>
  <si>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</si>
  <si>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</si>
  <si>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</si>
  <si>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</si>
  <si>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</si>
  <si>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</si>
  <si>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</si>
  <si>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</si>
  <si>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</si>
  <si>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</si>
  <si>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</si>
  <si>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</si>
  <si>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</si>
  <si>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</si>
  <si>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</si>
  <si>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</si>
  <si>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</si>
  <si>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</si>
  <si>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</si>
  <si>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</si>
  <si>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</si>
  <si>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</si>
  <si>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</si>
  <si>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</si>
  <si>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</si>
  <si>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</si>
  <si>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</si>
  <si>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</si>
  <si>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</si>
  <si>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Out Of State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</si>
</sst>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 quotePrefix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 quotePrefix="1">
      <alignment horizontal="center"/>
    </xf>
    <xf numFmtId="0" fontId="0" fillId="0" borderId="0" xfId="0" applyNumberFormat="1" applyAlignment="1" quotePrefix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41" fontId="0" fillId="0" borderId="2" xfId="0" applyNumberFormat="1" applyBorder="1" applyAlignment="1">
      <alignment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5.421875" style="0" customWidth="1"/>
    <col min="2" max="2" width="14.00390625" style="0" bestFit="1" customWidth="1"/>
    <col min="3" max="3" width="1.57421875" style="0" customWidth="1"/>
    <col min="4" max="4" width="11.28125" style="0" bestFit="1" customWidth="1"/>
    <col min="5" max="5" width="1.7109375" style="0" customWidth="1"/>
    <col min="6" max="6" width="11.28125" style="0" bestFit="1" customWidth="1"/>
    <col min="7" max="7" width="1.1484375" style="0" customWidth="1"/>
    <col min="8" max="8" width="11.28125" style="0" bestFit="1" customWidth="1"/>
    <col min="9" max="9" width="1.28515625" style="0" customWidth="1"/>
    <col min="11" max="11" width="2.00390625" style="0" customWidth="1"/>
    <col min="12" max="12" width="11.140625" style="0" customWidth="1"/>
  </cols>
  <sheetData>
    <row r="1" spans="1:12" ht="27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5" ht="12.75">
      <c r="A2" t="s">
        <v>0</v>
      </c>
      <c r="C2" s="1"/>
      <c r="E2" s="1"/>
    </row>
    <row r="3" spans="1:5" ht="12.75">
      <c r="A3" s="2" t="s">
        <v>1</v>
      </c>
      <c r="C3" s="1"/>
      <c r="E3" s="1"/>
    </row>
    <row r="4" spans="1:5" ht="12.75">
      <c r="A4" s="2" t="s">
        <v>2</v>
      </c>
      <c r="C4" s="1"/>
      <c r="E4" s="1"/>
    </row>
    <row r="5" spans="3:5" ht="12.75">
      <c r="C5" s="1"/>
      <c r="E5" s="1"/>
    </row>
    <row r="6" spans="2:12" ht="12.75">
      <c r="B6" s="3" t="s">
        <v>3</v>
      </c>
      <c r="C6" s="1"/>
      <c r="D6" s="3" t="s">
        <v>4</v>
      </c>
      <c r="E6" s="1"/>
      <c r="F6" s="3" t="s">
        <v>5</v>
      </c>
      <c r="H6" s="3" t="s">
        <v>6</v>
      </c>
      <c r="J6" s="3" t="s">
        <v>7</v>
      </c>
      <c r="L6" s="3" t="s">
        <v>8</v>
      </c>
    </row>
    <row r="7" spans="2:12" ht="12.75">
      <c r="B7" s="3"/>
      <c r="C7" s="1"/>
      <c r="D7" s="3"/>
      <c r="E7" s="1"/>
      <c r="F7" s="3"/>
      <c r="H7" s="3"/>
      <c r="J7" s="3"/>
      <c r="L7" s="3"/>
    </row>
    <row r="8" spans="3:12" ht="12.75">
      <c r="C8" s="1"/>
      <c r="E8" s="1"/>
      <c r="H8" s="4" t="s">
        <v>9</v>
      </c>
      <c r="L8" s="5" t="s">
        <v>10</v>
      </c>
    </row>
    <row r="9" spans="1:12" ht="12.75">
      <c r="A9" s="6" t="s">
        <v>11</v>
      </c>
      <c r="B9" s="4"/>
      <c r="C9" s="7"/>
      <c r="D9" s="5"/>
      <c r="E9" s="7"/>
      <c r="F9" s="5"/>
      <c r="G9" s="5"/>
      <c r="H9" s="5" t="s">
        <v>12</v>
      </c>
      <c r="J9" s="5" t="s">
        <v>10</v>
      </c>
      <c r="L9" s="5" t="s">
        <v>12</v>
      </c>
    </row>
    <row r="10" spans="1:14" ht="13.5" thickBot="1">
      <c r="A10" s="8" t="s">
        <v>13</v>
      </c>
      <c r="B10" s="9" t="s">
        <v>14</v>
      </c>
      <c r="C10" s="7"/>
      <c r="D10" s="9" t="s">
        <v>15</v>
      </c>
      <c r="E10" s="7"/>
      <c r="F10" s="9" t="s">
        <v>16</v>
      </c>
      <c r="G10" s="6"/>
      <c r="H10" s="9" t="s">
        <v>17</v>
      </c>
      <c r="I10" s="6"/>
      <c r="J10" s="9" t="s">
        <v>14</v>
      </c>
      <c r="K10" s="6"/>
      <c r="L10" s="9" t="s">
        <v>17</v>
      </c>
      <c r="M10" s="6"/>
      <c r="N10" s="6"/>
    </row>
    <row r="11" spans="1:14" ht="12.75">
      <c r="A11" s="4"/>
      <c r="B11" s="4"/>
      <c r="C11" s="7"/>
      <c r="D11" s="4"/>
      <c r="E11" s="7"/>
      <c r="F11" s="4"/>
      <c r="G11" s="6"/>
      <c r="H11" s="6"/>
      <c r="I11" s="6"/>
      <c r="J11" s="6"/>
      <c r="K11" s="6"/>
      <c r="L11" s="6"/>
      <c r="M11" s="6"/>
      <c r="N11" s="6"/>
    </row>
    <row r="12" spans="1:12" ht="12.75">
      <c r="A12" s="10" t="s">
        <v>18</v>
      </c>
      <c r="B12" s="11">
        <v>105040983</v>
      </c>
      <c r="C12" s="12"/>
      <c r="D12" s="11">
        <v>8271136</v>
      </c>
      <c r="E12" s="12"/>
      <c r="F12" s="11">
        <v>6186298</v>
      </c>
      <c r="H12" s="11">
        <f aca="true" t="shared" si="0" ref="H12:H75">D12+F12</f>
        <v>14457434</v>
      </c>
      <c r="J12" s="13">
        <f aca="true" t="shared" si="1" ref="J12:J75">ROUND(H12/B12,4)</f>
        <v>0.1376</v>
      </c>
      <c r="L12" s="13">
        <f>ROUND(H12/$H$115,4)</f>
        <v>0.1631</v>
      </c>
    </row>
    <row r="13" spans="1:12" ht="12.75">
      <c r="A13" s="10" t="s">
        <v>19</v>
      </c>
      <c r="B13" s="11">
        <v>977390</v>
      </c>
      <c r="C13" s="12"/>
      <c r="D13" s="11">
        <v>3766</v>
      </c>
      <c r="E13" s="12"/>
      <c r="F13" s="11">
        <v>1610</v>
      </c>
      <c r="H13" s="11">
        <f t="shared" si="0"/>
        <v>5376</v>
      </c>
      <c r="J13" s="13">
        <f t="shared" si="1"/>
        <v>0.0055</v>
      </c>
      <c r="L13" s="13">
        <f aca="true" t="shared" si="2" ref="L13:L76">ROUND(H13/$H$115,4)</f>
        <v>0.0001</v>
      </c>
    </row>
    <row r="14" spans="1:12" ht="12.75">
      <c r="A14" s="10" t="s">
        <v>20</v>
      </c>
      <c r="B14" s="11">
        <v>238925</v>
      </c>
      <c r="C14" s="12"/>
      <c r="D14" s="11">
        <v>229</v>
      </c>
      <c r="E14" s="12"/>
      <c r="F14" s="11">
        <v>2312</v>
      </c>
      <c r="H14" s="11">
        <f t="shared" si="0"/>
        <v>2541</v>
      </c>
      <c r="J14" s="13">
        <f t="shared" si="1"/>
        <v>0.0106</v>
      </c>
      <c r="L14" s="13">
        <f t="shared" si="2"/>
        <v>0</v>
      </c>
    </row>
    <row r="15" spans="1:12" ht="12.75">
      <c r="A15" s="10" t="s">
        <v>21</v>
      </c>
      <c r="B15" s="11">
        <v>1323248</v>
      </c>
      <c r="C15" s="12"/>
      <c r="D15" s="11">
        <v>41078</v>
      </c>
      <c r="E15" s="12"/>
      <c r="F15" s="11">
        <v>32242</v>
      </c>
      <c r="H15" s="11">
        <f t="shared" si="0"/>
        <v>73320</v>
      </c>
      <c r="J15" s="13">
        <f t="shared" si="1"/>
        <v>0.0554</v>
      </c>
      <c r="L15" s="13">
        <f t="shared" si="2"/>
        <v>0.0008</v>
      </c>
    </row>
    <row r="16" spans="1:12" ht="12.75">
      <c r="A16" s="10" t="s">
        <v>22</v>
      </c>
      <c r="B16" s="11">
        <v>355642</v>
      </c>
      <c r="C16" s="12"/>
      <c r="D16" s="11">
        <v>66560</v>
      </c>
      <c r="E16" s="12"/>
      <c r="F16" s="11">
        <v>872</v>
      </c>
      <c r="H16" s="11">
        <f t="shared" si="0"/>
        <v>67432</v>
      </c>
      <c r="J16" s="13">
        <f t="shared" si="1"/>
        <v>0.1896</v>
      </c>
      <c r="L16" s="13">
        <f t="shared" si="2"/>
        <v>0.0008</v>
      </c>
    </row>
    <row r="17" spans="1:12" ht="12.75">
      <c r="A17" s="10" t="s">
        <v>23</v>
      </c>
      <c r="B17" s="11">
        <v>421129</v>
      </c>
      <c r="C17" s="12"/>
      <c r="D17" s="11">
        <v>2016</v>
      </c>
      <c r="E17" s="12"/>
      <c r="F17" s="11">
        <v>2691</v>
      </c>
      <c r="H17" s="11">
        <f t="shared" si="0"/>
        <v>4707</v>
      </c>
      <c r="J17" s="13">
        <f t="shared" si="1"/>
        <v>0.0112</v>
      </c>
      <c r="L17" s="13">
        <f t="shared" si="2"/>
        <v>0.0001</v>
      </c>
    </row>
    <row r="18" spans="1:12" ht="12.75">
      <c r="A18" s="10" t="s">
        <v>24</v>
      </c>
      <c r="B18" s="11">
        <v>1346366</v>
      </c>
      <c r="C18" s="12"/>
      <c r="D18" s="11">
        <v>32687</v>
      </c>
      <c r="E18" s="12"/>
      <c r="F18" s="11">
        <v>13210</v>
      </c>
      <c r="H18" s="11">
        <f t="shared" si="0"/>
        <v>45897</v>
      </c>
      <c r="J18" s="13">
        <f t="shared" si="1"/>
        <v>0.0341</v>
      </c>
      <c r="L18" s="13">
        <f t="shared" si="2"/>
        <v>0.0005</v>
      </c>
    </row>
    <row r="19" spans="1:12" ht="12.75">
      <c r="A19" s="10" t="s">
        <v>25</v>
      </c>
      <c r="B19" s="11">
        <v>1862876</v>
      </c>
      <c r="C19" s="12"/>
      <c r="D19" s="11">
        <v>3605</v>
      </c>
      <c r="E19" s="12"/>
      <c r="F19" s="11">
        <v>105236</v>
      </c>
      <c r="H19" s="11">
        <f t="shared" si="0"/>
        <v>108841</v>
      </c>
      <c r="J19" s="13">
        <f t="shared" si="1"/>
        <v>0.0584</v>
      </c>
      <c r="L19" s="13">
        <f t="shared" si="2"/>
        <v>0.0012</v>
      </c>
    </row>
    <row r="20" spans="1:12" ht="12.75">
      <c r="A20" s="10" t="s">
        <v>26</v>
      </c>
      <c r="B20" s="11">
        <v>4325426</v>
      </c>
      <c r="C20" s="12"/>
      <c r="D20" s="11">
        <v>100811</v>
      </c>
      <c r="E20" s="12"/>
      <c r="F20" s="11">
        <v>153652</v>
      </c>
      <c r="H20" s="11">
        <f t="shared" si="0"/>
        <v>254463</v>
      </c>
      <c r="J20" s="13">
        <f t="shared" si="1"/>
        <v>0.0588</v>
      </c>
      <c r="L20" s="13">
        <f t="shared" si="2"/>
        <v>0.0029</v>
      </c>
    </row>
    <row r="21" spans="1:12" ht="12.75">
      <c r="A21" s="10" t="s">
        <v>27</v>
      </c>
      <c r="B21" s="11">
        <v>7380249</v>
      </c>
      <c r="C21" s="12"/>
      <c r="D21" s="11">
        <v>106411</v>
      </c>
      <c r="E21" s="12"/>
      <c r="F21" s="11">
        <v>121364</v>
      </c>
      <c r="H21" s="11">
        <f t="shared" si="0"/>
        <v>227775</v>
      </c>
      <c r="J21" s="13">
        <f t="shared" si="1"/>
        <v>0.0309</v>
      </c>
      <c r="L21" s="13">
        <f t="shared" si="2"/>
        <v>0.0026</v>
      </c>
    </row>
    <row r="22" spans="1:12" ht="12.75">
      <c r="A22" s="10" t="s">
        <v>28</v>
      </c>
      <c r="B22" s="11">
        <v>2669575</v>
      </c>
      <c r="C22" s="12"/>
      <c r="D22" s="11">
        <v>23700</v>
      </c>
      <c r="E22" s="12"/>
      <c r="F22" s="11">
        <v>34385</v>
      </c>
      <c r="H22" s="11">
        <f t="shared" si="0"/>
        <v>58085</v>
      </c>
      <c r="J22" s="13">
        <f t="shared" si="1"/>
        <v>0.0218</v>
      </c>
      <c r="L22" s="13">
        <f t="shared" si="2"/>
        <v>0.0007</v>
      </c>
    </row>
    <row r="23" spans="1:12" ht="12.75">
      <c r="A23" s="10" t="s">
        <v>29</v>
      </c>
      <c r="B23" s="11">
        <v>1330542</v>
      </c>
      <c r="C23" s="12"/>
      <c r="D23" s="11">
        <v>12959</v>
      </c>
      <c r="E23" s="12"/>
      <c r="F23" s="11">
        <v>22572</v>
      </c>
      <c r="H23" s="11">
        <f t="shared" si="0"/>
        <v>35531</v>
      </c>
      <c r="J23" s="13">
        <f t="shared" si="1"/>
        <v>0.0267</v>
      </c>
      <c r="L23" s="13">
        <f t="shared" si="2"/>
        <v>0.0004</v>
      </c>
    </row>
    <row r="24" spans="1:12" ht="12.75">
      <c r="A24" s="10" t="s">
        <v>30</v>
      </c>
      <c r="B24" s="11">
        <v>3090150</v>
      </c>
      <c r="C24" s="12"/>
      <c r="D24" s="11">
        <v>20214</v>
      </c>
      <c r="E24" s="12"/>
      <c r="F24" s="11">
        <v>80545</v>
      </c>
      <c r="H24" s="11">
        <f t="shared" si="0"/>
        <v>100759</v>
      </c>
      <c r="J24" s="13">
        <f t="shared" si="1"/>
        <v>0.0326</v>
      </c>
      <c r="L24" s="13">
        <f t="shared" si="2"/>
        <v>0.0011</v>
      </c>
    </row>
    <row r="25" spans="1:12" ht="12.75">
      <c r="A25" s="10" t="s">
        <v>31</v>
      </c>
      <c r="B25" s="11">
        <v>962533</v>
      </c>
      <c r="C25" s="12"/>
      <c r="D25" s="11">
        <v>25358</v>
      </c>
      <c r="E25" s="12"/>
      <c r="F25" s="11">
        <v>3958</v>
      </c>
      <c r="H25" s="11">
        <f t="shared" si="0"/>
        <v>29316</v>
      </c>
      <c r="J25" s="13">
        <f t="shared" si="1"/>
        <v>0.0305</v>
      </c>
      <c r="L25" s="13">
        <f t="shared" si="2"/>
        <v>0.0003</v>
      </c>
    </row>
    <row r="26" spans="1:12" ht="12.75">
      <c r="A26" s="10" t="s">
        <v>32</v>
      </c>
      <c r="B26" s="11">
        <v>68070</v>
      </c>
      <c r="C26" s="12"/>
      <c r="D26" s="11">
        <v>0</v>
      </c>
      <c r="E26" s="12"/>
      <c r="F26" s="11">
        <v>0</v>
      </c>
      <c r="H26" s="11">
        <f t="shared" si="0"/>
        <v>0</v>
      </c>
      <c r="J26" s="13">
        <f t="shared" si="1"/>
        <v>0</v>
      </c>
      <c r="L26" s="13">
        <f t="shared" si="2"/>
        <v>0</v>
      </c>
    </row>
    <row r="27" spans="1:12" ht="12.75">
      <c r="A27" s="10" t="s">
        <v>33</v>
      </c>
      <c r="B27" s="11">
        <v>4793564</v>
      </c>
      <c r="C27" s="12"/>
      <c r="D27" s="11">
        <v>49950</v>
      </c>
      <c r="E27" s="12"/>
      <c r="F27" s="11">
        <v>251067</v>
      </c>
      <c r="H27" s="11">
        <f t="shared" si="0"/>
        <v>301017</v>
      </c>
      <c r="J27" s="13">
        <f t="shared" si="1"/>
        <v>0.0628</v>
      </c>
      <c r="L27" s="13">
        <f t="shared" si="2"/>
        <v>0.0034</v>
      </c>
    </row>
    <row r="28" spans="1:12" ht="12.75">
      <c r="A28" s="10" t="s">
        <v>34</v>
      </c>
      <c r="B28" s="11">
        <v>8064554</v>
      </c>
      <c r="C28" s="12"/>
      <c r="D28" s="11">
        <v>531402</v>
      </c>
      <c r="E28" s="12"/>
      <c r="F28" s="11">
        <v>389487</v>
      </c>
      <c r="H28" s="11">
        <f t="shared" si="0"/>
        <v>920889</v>
      </c>
      <c r="J28" s="13">
        <f t="shared" si="1"/>
        <v>0.1142</v>
      </c>
      <c r="L28" s="13">
        <f t="shared" si="2"/>
        <v>0.0104</v>
      </c>
    </row>
    <row r="29" spans="1:12" ht="12.75">
      <c r="A29" s="10" t="s">
        <v>35</v>
      </c>
      <c r="B29" s="11">
        <v>1873639</v>
      </c>
      <c r="C29" s="12"/>
      <c r="D29" s="11">
        <v>75927</v>
      </c>
      <c r="E29" s="12"/>
      <c r="F29" s="11">
        <v>41662</v>
      </c>
      <c r="H29" s="11">
        <f t="shared" si="0"/>
        <v>117589</v>
      </c>
      <c r="J29" s="13">
        <f t="shared" si="1"/>
        <v>0.0628</v>
      </c>
      <c r="L29" s="13">
        <f t="shared" si="2"/>
        <v>0.0013</v>
      </c>
    </row>
    <row r="30" spans="1:12" ht="12.75">
      <c r="A30" s="10" t="s">
        <v>36</v>
      </c>
      <c r="B30" s="11">
        <v>75543069</v>
      </c>
      <c r="C30" s="12"/>
      <c r="D30" s="11">
        <v>3523983</v>
      </c>
      <c r="E30" s="12"/>
      <c r="F30" s="11">
        <v>3125151</v>
      </c>
      <c r="H30" s="11">
        <f t="shared" si="0"/>
        <v>6649134</v>
      </c>
      <c r="J30" s="13">
        <f t="shared" si="1"/>
        <v>0.088</v>
      </c>
      <c r="L30" s="13">
        <f t="shared" si="2"/>
        <v>0.075</v>
      </c>
    </row>
    <row r="31" spans="1:12" ht="12.75">
      <c r="A31" s="10" t="s">
        <v>37</v>
      </c>
      <c r="B31" s="11">
        <v>202889</v>
      </c>
      <c r="C31" s="12"/>
      <c r="D31" s="11">
        <v>8318</v>
      </c>
      <c r="E31" s="12"/>
      <c r="F31" s="11">
        <v>82583</v>
      </c>
      <c r="H31" s="11">
        <f t="shared" si="0"/>
        <v>90901</v>
      </c>
      <c r="J31" s="13">
        <f t="shared" si="1"/>
        <v>0.448</v>
      </c>
      <c r="L31" s="13">
        <f t="shared" si="2"/>
        <v>0.001</v>
      </c>
    </row>
    <row r="32" spans="1:12" ht="12.75">
      <c r="A32" s="10" t="s">
        <v>38</v>
      </c>
      <c r="B32" s="11">
        <v>1065185</v>
      </c>
      <c r="C32" s="12"/>
      <c r="D32" s="11">
        <v>0</v>
      </c>
      <c r="E32" s="12"/>
      <c r="F32" s="11">
        <v>2763</v>
      </c>
      <c r="H32" s="11">
        <f t="shared" si="0"/>
        <v>2763</v>
      </c>
      <c r="J32" s="13">
        <f t="shared" si="1"/>
        <v>0.0026</v>
      </c>
      <c r="L32" s="13">
        <f t="shared" si="2"/>
        <v>0</v>
      </c>
    </row>
    <row r="33" spans="1:12" ht="12.75">
      <c r="A33" s="10" t="s">
        <v>39</v>
      </c>
      <c r="B33" s="11">
        <v>245858</v>
      </c>
      <c r="C33" s="12"/>
      <c r="D33" s="11">
        <v>2055</v>
      </c>
      <c r="E33" s="12"/>
      <c r="F33" s="11">
        <v>0</v>
      </c>
      <c r="H33" s="11">
        <f t="shared" si="0"/>
        <v>2055</v>
      </c>
      <c r="J33" s="13">
        <f t="shared" si="1"/>
        <v>0.0084</v>
      </c>
      <c r="L33" s="13">
        <f t="shared" si="2"/>
        <v>0</v>
      </c>
    </row>
    <row r="34" spans="1:12" ht="12.75">
      <c r="A34" s="10" t="s">
        <v>40</v>
      </c>
      <c r="B34" s="11">
        <v>2291395</v>
      </c>
      <c r="C34" s="12"/>
      <c r="D34" s="11">
        <v>9380</v>
      </c>
      <c r="E34" s="12"/>
      <c r="F34" s="11">
        <v>9005</v>
      </c>
      <c r="H34" s="11">
        <f t="shared" si="0"/>
        <v>18385</v>
      </c>
      <c r="J34" s="13">
        <f t="shared" si="1"/>
        <v>0.008</v>
      </c>
      <c r="L34" s="13">
        <f t="shared" si="2"/>
        <v>0.0002</v>
      </c>
    </row>
    <row r="35" spans="1:12" ht="12.75">
      <c r="A35" s="10" t="s">
        <v>41</v>
      </c>
      <c r="B35" s="11">
        <v>6558991</v>
      </c>
      <c r="C35" s="12"/>
      <c r="D35" s="11">
        <v>130104</v>
      </c>
      <c r="E35" s="12"/>
      <c r="F35" s="11">
        <v>186488</v>
      </c>
      <c r="H35" s="11">
        <f t="shared" si="0"/>
        <v>316592</v>
      </c>
      <c r="J35" s="13">
        <f t="shared" si="1"/>
        <v>0.0483</v>
      </c>
      <c r="L35" s="13">
        <f t="shared" si="2"/>
        <v>0.0036</v>
      </c>
    </row>
    <row r="36" spans="1:12" ht="12.75">
      <c r="A36" s="10" t="s">
        <v>42</v>
      </c>
      <c r="B36" s="11">
        <v>7615739</v>
      </c>
      <c r="C36" s="12"/>
      <c r="D36" s="11">
        <v>103643</v>
      </c>
      <c r="E36" s="12"/>
      <c r="F36" s="11">
        <v>78923</v>
      </c>
      <c r="H36" s="11">
        <f t="shared" si="0"/>
        <v>182566</v>
      </c>
      <c r="J36" s="13">
        <f t="shared" si="1"/>
        <v>0.024</v>
      </c>
      <c r="L36" s="13">
        <f t="shared" si="2"/>
        <v>0.0021</v>
      </c>
    </row>
    <row r="37" spans="1:12" ht="12.75">
      <c r="A37" s="10" t="s">
        <v>43</v>
      </c>
      <c r="B37" s="11">
        <v>53352784</v>
      </c>
      <c r="C37" s="12"/>
      <c r="D37" s="11">
        <v>1415459</v>
      </c>
      <c r="E37" s="12"/>
      <c r="F37" s="11">
        <v>1640576</v>
      </c>
      <c r="H37" s="11">
        <f t="shared" si="0"/>
        <v>3056035</v>
      </c>
      <c r="J37" s="13">
        <f t="shared" si="1"/>
        <v>0.0573</v>
      </c>
      <c r="L37" s="13">
        <f t="shared" si="2"/>
        <v>0.0345</v>
      </c>
    </row>
    <row r="38" spans="1:12" ht="12.75">
      <c r="A38" s="10" t="s">
        <v>44</v>
      </c>
      <c r="B38" s="11">
        <v>37669</v>
      </c>
      <c r="C38" s="12"/>
      <c r="D38" s="11">
        <v>0</v>
      </c>
      <c r="E38" s="12"/>
      <c r="F38" s="11">
        <v>2056</v>
      </c>
      <c r="H38" s="11">
        <f t="shared" si="0"/>
        <v>2056</v>
      </c>
      <c r="J38" s="13">
        <f t="shared" si="1"/>
        <v>0.0546</v>
      </c>
      <c r="L38" s="13">
        <f t="shared" si="2"/>
        <v>0</v>
      </c>
    </row>
    <row r="39" spans="1:12" ht="12.75">
      <c r="A39" s="10" t="s">
        <v>45</v>
      </c>
      <c r="B39" s="11">
        <v>1200313</v>
      </c>
      <c r="C39" s="12"/>
      <c r="D39" s="11">
        <v>8530</v>
      </c>
      <c r="E39" s="12"/>
      <c r="F39" s="11">
        <v>19221</v>
      </c>
      <c r="H39" s="11">
        <f t="shared" si="0"/>
        <v>27751</v>
      </c>
      <c r="J39" s="13">
        <f t="shared" si="1"/>
        <v>0.0231</v>
      </c>
      <c r="L39" s="13">
        <f t="shared" si="2"/>
        <v>0.0003</v>
      </c>
    </row>
    <row r="40" spans="1:12" ht="12.75">
      <c r="A40" s="10" t="s">
        <v>46</v>
      </c>
      <c r="B40" s="11">
        <v>5415675</v>
      </c>
      <c r="C40" s="12"/>
      <c r="D40" s="11">
        <v>179854</v>
      </c>
      <c r="E40" s="12"/>
      <c r="F40" s="11">
        <v>64176</v>
      </c>
      <c r="H40" s="11">
        <f t="shared" si="0"/>
        <v>244030</v>
      </c>
      <c r="J40" s="13">
        <f t="shared" si="1"/>
        <v>0.0451</v>
      </c>
      <c r="L40" s="13">
        <f t="shared" si="2"/>
        <v>0.0028</v>
      </c>
    </row>
    <row r="41" spans="1:12" ht="12.75">
      <c r="A41" s="10" t="s">
        <v>47</v>
      </c>
      <c r="B41" s="11">
        <v>771373</v>
      </c>
      <c r="C41" s="12"/>
      <c r="D41" s="11">
        <v>4645</v>
      </c>
      <c r="E41" s="12"/>
      <c r="F41" s="11">
        <v>5622</v>
      </c>
      <c r="H41" s="11">
        <f t="shared" si="0"/>
        <v>10267</v>
      </c>
      <c r="J41" s="13">
        <f t="shared" si="1"/>
        <v>0.0133</v>
      </c>
      <c r="L41" s="13">
        <f t="shared" si="2"/>
        <v>0.0001</v>
      </c>
    </row>
    <row r="42" spans="1:12" ht="12.75">
      <c r="A42" s="10" t="s">
        <v>48</v>
      </c>
      <c r="B42" s="11">
        <v>5265253</v>
      </c>
      <c r="C42" s="12"/>
      <c r="D42" s="11">
        <v>113088</v>
      </c>
      <c r="E42" s="12"/>
      <c r="F42" s="11">
        <v>264456</v>
      </c>
      <c r="H42" s="11">
        <f t="shared" si="0"/>
        <v>377544</v>
      </c>
      <c r="J42" s="13">
        <f t="shared" si="1"/>
        <v>0.0717</v>
      </c>
      <c r="L42" s="13">
        <f t="shared" si="2"/>
        <v>0.0043</v>
      </c>
    </row>
    <row r="43" spans="1:12" ht="12.75">
      <c r="A43" s="10" t="s">
        <v>49</v>
      </c>
      <c r="B43" s="11">
        <v>65831441</v>
      </c>
      <c r="C43" s="12"/>
      <c r="D43" s="11">
        <v>2654747</v>
      </c>
      <c r="E43" s="12"/>
      <c r="F43" s="11">
        <v>2974508</v>
      </c>
      <c r="H43" s="11">
        <f t="shared" si="0"/>
        <v>5629255</v>
      </c>
      <c r="J43" s="13">
        <f t="shared" si="1"/>
        <v>0.0855</v>
      </c>
      <c r="L43" s="13">
        <f t="shared" si="2"/>
        <v>0.0635</v>
      </c>
    </row>
    <row r="44" spans="1:12" ht="12.75">
      <c r="A44" s="10" t="s">
        <v>50</v>
      </c>
      <c r="B44" s="11">
        <v>6071323</v>
      </c>
      <c r="C44" s="12"/>
      <c r="D44" s="11">
        <v>115269</v>
      </c>
      <c r="E44" s="12"/>
      <c r="F44" s="11">
        <v>87249</v>
      </c>
      <c r="H44" s="11">
        <f t="shared" si="0"/>
        <v>202518</v>
      </c>
      <c r="J44" s="13">
        <f t="shared" si="1"/>
        <v>0.0334</v>
      </c>
      <c r="L44" s="13">
        <f t="shared" si="2"/>
        <v>0.0023</v>
      </c>
    </row>
    <row r="45" spans="1:12" ht="12.75">
      <c r="A45" s="10" t="s">
        <v>51</v>
      </c>
      <c r="B45" s="11">
        <v>4626057</v>
      </c>
      <c r="C45" s="12"/>
      <c r="D45" s="11">
        <v>64869</v>
      </c>
      <c r="E45" s="12"/>
      <c r="F45" s="11">
        <v>87431</v>
      </c>
      <c r="H45" s="11">
        <f t="shared" si="0"/>
        <v>152300</v>
      </c>
      <c r="J45" s="13">
        <f t="shared" si="1"/>
        <v>0.0329</v>
      </c>
      <c r="L45" s="13">
        <f t="shared" si="2"/>
        <v>0.0017</v>
      </c>
    </row>
    <row r="46" spans="1:12" ht="12.75">
      <c r="A46" s="10" t="s">
        <v>52</v>
      </c>
      <c r="B46" s="11">
        <v>7520291</v>
      </c>
      <c r="C46" s="12"/>
      <c r="D46" s="11">
        <v>351548</v>
      </c>
      <c r="E46" s="12"/>
      <c r="F46" s="11">
        <v>392169</v>
      </c>
      <c r="H46" s="11">
        <f t="shared" si="0"/>
        <v>743717</v>
      </c>
      <c r="J46" s="13">
        <f t="shared" si="1"/>
        <v>0.0989</v>
      </c>
      <c r="L46" s="13">
        <f t="shared" si="2"/>
        <v>0.0084</v>
      </c>
    </row>
    <row r="47" spans="1:12" ht="12.75">
      <c r="A47" s="10" t="s">
        <v>53</v>
      </c>
      <c r="B47" s="11">
        <v>3500597</v>
      </c>
      <c r="C47" s="12"/>
      <c r="D47" s="11">
        <v>32592</v>
      </c>
      <c r="E47" s="12"/>
      <c r="F47" s="11">
        <v>69328</v>
      </c>
      <c r="H47" s="11">
        <f t="shared" si="0"/>
        <v>101920</v>
      </c>
      <c r="J47" s="13">
        <f t="shared" si="1"/>
        <v>0.0291</v>
      </c>
      <c r="L47" s="13">
        <f t="shared" si="2"/>
        <v>0.0012</v>
      </c>
    </row>
    <row r="48" spans="1:12" ht="12.75">
      <c r="A48" s="10" t="s">
        <v>54</v>
      </c>
      <c r="B48" s="11">
        <v>171519</v>
      </c>
      <c r="C48" s="12"/>
      <c r="D48" s="11">
        <v>0</v>
      </c>
      <c r="E48" s="12"/>
      <c r="F48" s="11">
        <v>9798</v>
      </c>
      <c r="H48" s="11">
        <f t="shared" si="0"/>
        <v>9798</v>
      </c>
      <c r="J48" s="13">
        <f t="shared" si="1"/>
        <v>0.0571</v>
      </c>
      <c r="L48" s="13">
        <f t="shared" si="2"/>
        <v>0.0001</v>
      </c>
    </row>
    <row r="49" spans="1:12" ht="12.75">
      <c r="A49" s="10" t="s">
        <v>55</v>
      </c>
      <c r="B49" s="11">
        <v>605275</v>
      </c>
      <c r="C49" s="12"/>
      <c r="D49" s="11">
        <v>1692</v>
      </c>
      <c r="E49" s="12"/>
      <c r="F49" s="11">
        <v>265</v>
      </c>
      <c r="H49" s="11">
        <f t="shared" si="0"/>
        <v>1957</v>
      </c>
      <c r="J49" s="13">
        <f t="shared" si="1"/>
        <v>0.0032</v>
      </c>
      <c r="L49" s="13">
        <f t="shared" si="2"/>
        <v>0</v>
      </c>
    </row>
    <row r="50" spans="1:12" ht="12.75">
      <c r="A50" s="10" t="s">
        <v>56</v>
      </c>
      <c r="B50" s="11">
        <v>7185105</v>
      </c>
      <c r="C50" s="12"/>
      <c r="D50" s="11">
        <v>379026</v>
      </c>
      <c r="E50" s="12"/>
      <c r="F50" s="11">
        <v>377640</v>
      </c>
      <c r="H50" s="11">
        <f t="shared" si="0"/>
        <v>756666</v>
      </c>
      <c r="J50" s="13">
        <f t="shared" si="1"/>
        <v>0.1053</v>
      </c>
      <c r="L50" s="13">
        <f t="shared" si="2"/>
        <v>0.0085</v>
      </c>
    </row>
    <row r="51" spans="1:12" ht="12.75">
      <c r="A51" s="10" t="s">
        <v>57</v>
      </c>
      <c r="B51" s="11">
        <v>1218393</v>
      </c>
      <c r="C51" s="12"/>
      <c r="D51" s="11">
        <v>7497</v>
      </c>
      <c r="E51" s="12"/>
      <c r="F51" s="11">
        <v>38889</v>
      </c>
      <c r="H51" s="11">
        <f t="shared" si="0"/>
        <v>46386</v>
      </c>
      <c r="J51" s="13">
        <f t="shared" si="1"/>
        <v>0.0381</v>
      </c>
      <c r="L51" s="13">
        <f t="shared" si="2"/>
        <v>0.0005</v>
      </c>
    </row>
    <row r="52" spans="1:12" ht="12.75">
      <c r="A52" s="10" t="s">
        <v>58</v>
      </c>
      <c r="B52" s="11">
        <v>22612445</v>
      </c>
      <c r="C52" s="12"/>
      <c r="D52" s="11">
        <v>883039</v>
      </c>
      <c r="E52" s="12"/>
      <c r="F52" s="11">
        <v>676499</v>
      </c>
      <c r="H52" s="11">
        <f t="shared" si="0"/>
        <v>1559538</v>
      </c>
      <c r="J52" s="13">
        <f t="shared" si="1"/>
        <v>0.069</v>
      </c>
      <c r="L52" s="13">
        <f t="shared" si="2"/>
        <v>0.0176</v>
      </c>
    </row>
    <row r="53" spans="1:12" ht="12.75">
      <c r="A53" s="10" t="s">
        <v>59</v>
      </c>
      <c r="B53" s="11">
        <v>11991864</v>
      </c>
      <c r="C53" s="12"/>
      <c r="D53" s="11">
        <v>55959</v>
      </c>
      <c r="E53" s="12"/>
      <c r="F53" s="11">
        <v>179017</v>
      </c>
      <c r="H53" s="11">
        <f t="shared" si="0"/>
        <v>234976</v>
      </c>
      <c r="J53" s="13">
        <f t="shared" si="1"/>
        <v>0.0196</v>
      </c>
      <c r="L53" s="13">
        <f t="shared" si="2"/>
        <v>0.0027</v>
      </c>
    </row>
    <row r="54" spans="1:12" ht="12.75">
      <c r="A54" s="10" t="s">
        <v>60</v>
      </c>
      <c r="B54" s="11">
        <v>28321654</v>
      </c>
      <c r="C54" s="12"/>
      <c r="D54" s="11">
        <v>2098816</v>
      </c>
      <c r="E54" s="12"/>
      <c r="F54" s="11">
        <v>1847146</v>
      </c>
      <c r="H54" s="11">
        <f t="shared" si="0"/>
        <v>3945962</v>
      </c>
      <c r="J54" s="13">
        <f t="shared" si="1"/>
        <v>0.1393</v>
      </c>
      <c r="L54" s="13">
        <f t="shared" si="2"/>
        <v>0.0445</v>
      </c>
    </row>
    <row r="55" spans="1:12" ht="12.75">
      <c r="A55" s="10" t="s">
        <v>61</v>
      </c>
      <c r="B55" s="11">
        <v>750106</v>
      </c>
      <c r="C55" s="12"/>
      <c r="D55" s="11">
        <v>105</v>
      </c>
      <c r="E55" s="12"/>
      <c r="F55" s="11">
        <v>3142</v>
      </c>
      <c r="H55" s="11">
        <f t="shared" si="0"/>
        <v>3247</v>
      </c>
      <c r="J55" s="13">
        <f t="shared" si="1"/>
        <v>0.0043</v>
      </c>
      <c r="L55" s="13">
        <f t="shared" si="2"/>
        <v>0</v>
      </c>
    </row>
    <row r="56" spans="1:12" ht="12.75">
      <c r="A56" s="10" t="s">
        <v>62</v>
      </c>
      <c r="B56" s="11">
        <v>4411704</v>
      </c>
      <c r="C56" s="12"/>
      <c r="D56" s="11">
        <v>46960</v>
      </c>
      <c r="E56" s="12"/>
      <c r="F56" s="11">
        <v>96033</v>
      </c>
      <c r="H56" s="11">
        <f t="shared" si="0"/>
        <v>142993</v>
      </c>
      <c r="J56" s="13">
        <f t="shared" si="1"/>
        <v>0.0324</v>
      </c>
      <c r="L56" s="13">
        <f t="shared" si="2"/>
        <v>0.0016</v>
      </c>
    </row>
    <row r="57" spans="1:12" ht="12.75">
      <c r="A57" s="10" t="s">
        <v>63</v>
      </c>
      <c r="B57" s="11">
        <v>1279280</v>
      </c>
      <c r="C57" s="12"/>
      <c r="D57" s="11">
        <v>2153</v>
      </c>
      <c r="E57" s="12"/>
      <c r="F57" s="11">
        <v>8263</v>
      </c>
      <c r="H57" s="11">
        <f t="shared" si="0"/>
        <v>10416</v>
      </c>
      <c r="J57" s="13">
        <f t="shared" si="1"/>
        <v>0.0081</v>
      </c>
      <c r="L57" s="13">
        <f t="shared" si="2"/>
        <v>0.0001</v>
      </c>
    </row>
    <row r="58" spans="1:12" ht="12.75">
      <c r="A58" s="10" t="s">
        <v>64</v>
      </c>
      <c r="B58" s="11">
        <v>7247601</v>
      </c>
      <c r="C58" s="12"/>
      <c r="D58" s="11">
        <v>200134</v>
      </c>
      <c r="E58" s="12"/>
      <c r="F58" s="11">
        <v>278047</v>
      </c>
      <c r="H58" s="11">
        <f t="shared" si="0"/>
        <v>478181</v>
      </c>
      <c r="J58" s="13">
        <f t="shared" si="1"/>
        <v>0.066</v>
      </c>
      <c r="L58" s="13">
        <f t="shared" si="2"/>
        <v>0.0054</v>
      </c>
    </row>
    <row r="59" spans="1:12" ht="12.75">
      <c r="A59" s="10" t="s">
        <v>65</v>
      </c>
      <c r="B59" s="11">
        <v>141844</v>
      </c>
      <c r="C59" s="12"/>
      <c r="D59" s="11">
        <v>0</v>
      </c>
      <c r="E59" s="12"/>
      <c r="F59" s="11">
        <v>136</v>
      </c>
      <c r="H59" s="11">
        <f t="shared" si="0"/>
        <v>136</v>
      </c>
      <c r="J59" s="13">
        <f t="shared" si="1"/>
        <v>0.001</v>
      </c>
      <c r="L59" s="13">
        <f t="shared" si="2"/>
        <v>0</v>
      </c>
    </row>
    <row r="60" spans="1:12" ht="12.75">
      <c r="A60" s="10" t="s">
        <v>66</v>
      </c>
      <c r="B60" s="11">
        <v>858900</v>
      </c>
      <c r="C60" s="12"/>
      <c r="D60" s="11">
        <v>9712</v>
      </c>
      <c r="E60" s="12"/>
      <c r="F60" s="11">
        <v>32351</v>
      </c>
      <c r="H60" s="11">
        <f t="shared" si="0"/>
        <v>42063</v>
      </c>
      <c r="J60" s="13">
        <f t="shared" si="1"/>
        <v>0.049</v>
      </c>
      <c r="L60" s="13">
        <f t="shared" si="2"/>
        <v>0.0005</v>
      </c>
    </row>
    <row r="61" spans="1:12" ht="12.75">
      <c r="A61" s="10" t="s">
        <v>67</v>
      </c>
      <c r="B61" s="11">
        <v>984290</v>
      </c>
      <c r="C61" s="12"/>
      <c r="D61" s="11">
        <v>19157</v>
      </c>
      <c r="E61" s="12"/>
      <c r="F61" s="11">
        <v>13483</v>
      </c>
      <c r="H61" s="11">
        <f t="shared" si="0"/>
        <v>32640</v>
      </c>
      <c r="J61" s="13">
        <f t="shared" si="1"/>
        <v>0.0332</v>
      </c>
      <c r="L61" s="13">
        <f t="shared" si="2"/>
        <v>0.0004</v>
      </c>
    </row>
    <row r="62" spans="1:12" ht="12.75">
      <c r="A62" s="10" t="s">
        <v>68</v>
      </c>
      <c r="B62" s="11">
        <v>31633118</v>
      </c>
      <c r="C62" s="12"/>
      <c r="D62" s="11">
        <v>1942350</v>
      </c>
      <c r="E62" s="12"/>
      <c r="F62" s="11">
        <v>1419381</v>
      </c>
      <c r="H62" s="11">
        <f t="shared" si="0"/>
        <v>3361731</v>
      </c>
      <c r="J62" s="13">
        <f t="shared" si="1"/>
        <v>0.1063</v>
      </c>
      <c r="L62" s="13">
        <f t="shared" si="2"/>
        <v>0.0379</v>
      </c>
    </row>
    <row r="63" spans="1:12" ht="12.75">
      <c r="A63" s="10" t="s">
        <v>69</v>
      </c>
      <c r="B63" s="11">
        <v>450538</v>
      </c>
      <c r="C63" s="12"/>
      <c r="D63" s="11">
        <v>6385</v>
      </c>
      <c r="E63" s="12"/>
      <c r="F63" s="11">
        <v>49459</v>
      </c>
      <c r="H63" s="11">
        <f t="shared" si="0"/>
        <v>55844</v>
      </c>
      <c r="J63" s="13">
        <f t="shared" si="1"/>
        <v>0.1239</v>
      </c>
      <c r="L63" s="13">
        <f t="shared" si="2"/>
        <v>0.0006</v>
      </c>
    </row>
    <row r="64" spans="1:12" ht="12.75">
      <c r="A64" s="10" t="s">
        <v>70</v>
      </c>
      <c r="B64" s="11">
        <v>47935165</v>
      </c>
      <c r="C64" s="12"/>
      <c r="D64" s="11">
        <v>2369232</v>
      </c>
      <c r="E64" s="12"/>
      <c r="F64" s="11">
        <v>2365301</v>
      </c>
      <c r="H64" s="11">
        <f t="shared" si="0"/>
        <v>4734533</v>
      </c>
      <c r="J64" s="13">
        <f t="shared" si="1"/>
        <v>0.0988</v>
      </c>
      <c r="L64" s="13">
        <f t="shared" si="2"/>
        <v>0.0534</v>
      </c>
    </row>
    <row r="65" spans="1:12" ht="12.75">
      <c r="A65" s="10" t="s">
        <v>71</v>
      </c>
      <c r="B65" s="11">
        <v>3879405</v>
      </c>
      <c r="C65" s="12"/>
      <c r="D65" s="11">
        <v>71017</v>
      </c>
      <c r="E65" s="12"/>
      <c r="F65" s="11">
        <v>57831</v>
      </c>
      <c r="H65" s="11">
        <f t="shared" si="0"/>
        <v>128848</v>
      </c>
      <c r="J65" s="13">
        <f t="shared" si="1"/>
        <v>0.0332</v>
      </c>
      <c r="L65" s="13">
        <f t="shared" si="2"/>
        <v>0.0015</v>
      </c>
    </row>
    <row r="66" spans="1:12" ht="12.75">
      <c r="A66" s="10" t="s">
        <v>72</v>
      </c>
      <c r="B66" s="11">
        <v>1256909</v>
      </c>
      <c r="C66" s="12"/>
      <c r="D66" s="11">
        <v>1237</v>
      </c>
      <c r="E66" s="12"/>
      <c r="F66" s="11">
        <v>5640</v>
      </c>
      <c r="H66" s="11">
        <f t="shared" si="0"/>
        <v>6877</v>
      </c>
      <c r="J66" s="13">
        <f t="shared" si="1"/>
        <v>0.0055</v>
      </c>
      <c r="L66" s="13">
        <f t="shared" si="2"/>
        <v>0.0001</v>
      </c>
    </row>
    <row r="67" spans="1:12" ht="12.75">
      <c r="A67" s="10" t="s">
        <v>73</v>
      </c>
      <c r="B67" s="11">
        <v>836646</v>
      </c>
      <c r="C67" s="12"/>
      <c r="D67" s="11">
        <v>3647</v>
      </c>
      <c r="E67" s="12"/>
      <c r="F67" s="11">
        <v>1268</v>
      </c>
      <c r="H67" s="11">
        <f t="shared" si="0"/>
        <v>4915</v>
      </c>
      <c r="J67" s="13">
        <f t="shared" si="1"/>
        <v>0.0059</v>
      </c>
      <c r="L67" s="13">
        <f t="shared" si="2"/>
        <v>0.0001</v>
      </c>
    </row>
    <row r="68" spans="1:12" ht="12.75">
      <c r="A68" s="10" t="s">
        <v>74</v>
      </c>
      <c r="B68" s="11">
        <v>71882</v>
      </c>
      <c r="C68" s="12"/>
      <c r="D68" s="11">
        <v>6354</v>
      </c>
      <c r="E68" s="12"/>
      <c r="F68" s="11">
        <v>3540</v>
      </c>
      <c r="H68" s="11">
        <f t="shared" si="0"/>
        <v>9894</v>
      </c>
      <c r="J68" s="13">
        <f t="shared" si="1"/>
        <v>0.1376</v>
      </c>
      <c r="L68" s="13">
        <f t="shared" si="2"/>
        <v>0.0001</v>
      </c>
    </row>
    <row r="69" spans="1:12" ht="12.75">
      <c r="A69" s="10" t="s">
        <v>75</v>
      </c>
      <c r="B69" s="11">
        <v>1374476</v>
      </c>
      <c r="C69" s="12"/>
      <c r="D69" s="11">
        <v>4957</v>
      </c>
      <c r="E69" s="12"/>
      <c r="F69" s="11">
        <v>111239</v>
      </c>
      <c r="H69" s="11">
        <f t="shared" si="0"/>
        <v>116196</v>
      </c>
      <c r="J69" s="13">
        <f t="shared" si="1"/>
        <v>0.0845</v>
      </c>
      <c r="L69" s="13">
        <f t="shared" si="2"/>
        <v>0.0013</v>
      </c>
    </row>
    <row r="70" spans="1:12" ht="12.75">
      <c r="A70" s="10" t="s">
        <v>76</v>
      </c>
      <c r="B70" s="11">
        <v>743504</v>
      </c>
      <c r="C70" s="12"/>
      <c r="D70" s="11">
        <v>6664</v>
      </c>
      <c r="E70" s="12"/>
      <c r="F70" s="11">
        <v>5744</v>
      </c>
      <c r="H70" s="11">
        <f t="shared" si="0"/>
        <v>12408</v>
      </c>
      <c r="J70" s="13">
        <f t="shared" si="1"/>
        <v>0.0167</v>
      </c>
      <c r="L70" s="13">
        <f t="shared" si="2"/>
        <v>0.0001</v>
      </c>
    </row>
    <row r="71" spans="1:12" ht="12.75">
      <c r="A71" s="10" t="s">
        <v>77</v>
      </c>
      <c r="B71" s="11">
        <v>13140711</v>
      </c>
      <c r="C71" s="12"/>
      <c r="D71" s="11">
        <v>166227</v>
      </c>
      <c r="E71" s="12"/>
      <c r="F71" s="11">
        <v>201843</v>
      </c>
      <c r="H71" s="11">
        <f t="shared" si="0"/>
        <v>368070</v>
      </c>
      <c r="J71" s="13">
        <f t="shared" si="1"/>
        <v>0.028</v>
      </c>
      <c r="L71" s="13">
        <f t="shared" si="2"/>
        <v>0.0042</v>
      </c>
    </row>
    <row r="72" spans="1:12" ht="12.75">
      <c r="A72" s="10" t="s">
        <v>78</v>
      </c>
      <c r="B72" s="11">
        <v>461713</v>
      </c>
      <c r="C72" s="12"/>
      <c r="D72" s="11">
        <v>5934</v>
      </c>
      <c r="E72" s="12"/>
      <c r="F72" s="11">
        <v>2071</v>
      </c>
      <c r="H72" s="11">
        <f t="shared" si="0"/>
        <v>8005</v>
      </c>
      <c r="J72" s="13">
        <f t="shared" si="1"/>
        <v>0.0173</v>
      </c>
      <c r="L72" s="13">
        <f t="shared" si="2"/>
        <v>0.0001</v>
      </c>
    </row>
    <row r="73" spans="1:12" ht="12.75">
      <c r="A73" s="10" t="s">
        <v>79</v>
      </c>
      <c r="B73" s="11">
        <v>3988217</v>
      </c>
      <c r="C73" s="12"/>
      <c r="D73" s="11">
        <v>107531</v>
      </c>
      <c r="E73" s="12"/>
      <c r="F73" s="11">
        <v>171609</v>
      </c>
      <c r="H73" s="11">
        <f t="shared" si="0"/>
        <v>279140</v>
      </c>
      <c r="J73" s="13">
        <f t="shared" si="1"/>
        <v>0.07</v>
      </c>
      <c r="L73" s="13">
        <f t="shared" si="2"/>
        <v>0.0031</v>
      </c>
    </row>
    <row r="74" spans="1:12" ht="12.75">
      <c r="A74" s="10" t="s">
        <v>80</v>
      </c>
      <c r="B74" s="11">
        <v>23053679</v>
      </c>
      <c r="C74" s="12"/>
      <c r="D74" s="11">
        <v>928670</v>
      </c>
      <c r="E74" s="12"/>
      <c r="F74" s="11">
        <v>616936</v>
      </c>
      <c r="H74" s="11">
        <f t="shared" si="0"/>
        <v>1545606</v>
      </c>
      <c r="J74" s="13">
        <f t="shared" si="1"/>
        <v>0.067</v>
      </c>
      <c r="L74" s="13">
        <f t="shared" si="2"/>
        <v>0.0174</v>
      </c>
    </row>
    <row r="75" spans="1:12" ht="12.75">
      <c r="A75" s="10" t="s">
        <v>81</v>
      </c>
      <c r="B75" s="11">
        <v>10560837</v>
      </c>
      <c r="C75" s="12"/>
      <c r="D75" s="11">
        <v>186206</v>
      </c>
      <c r="E75" s="12"/>
      <c r="F75" s="11">
        <v>374639</v>
      </c>
      <c r="H75" s="11">
        <f t="shared" si="0"/>
        <v>560845</v>
      </c>
      <c r="J75" s="13">
        <f t="shared" si="1"/>
        <v>0.0531</v>
      </c>
      <c r="L75" s="13">
        <f t="shared" si="2"/>
        <v>0.0063</v>
      </c>
    </row>
    <row r="76" spans="1:12" ht="12.75">
      <c r="A76" s="10" t="s">
        <v>82</v>
      </c>
      <c r="B76" s="11">
        <v>19325604</v>
      </c>
      <c r="C76" s="12"/>
      <c r="D76" s="11">
        <v>261046</v>
      </c>
      <c r="E76" s="12"/>
      <c r="F76" s="11">
        <v>247661</v>
      </c>
      <c r="H76" s="11">
        <f aca="true" t="shared" si="3" ref="H76:H111">D76+F76</f>
        <v>508707</v>
      </c>
      <c r="J76" s="13">
        <f aca="true" t="shared" si="4" ref="J76:J111">ROUND(H76/B76,4)</f>
        <v>0.0263</v>
      </c>
      <c r="L76" s="13">
        <f t="shared" si="2"/>
        <v>0.0057</v>
      </c>
    </row>
    <row r="77" spans="1:12" ht="12.75">
      <c r="A77" s="10" t="s">
        <v>83</v>
      </c>
      <c r="B77" s="11">
        <v>3463294</v>
      </c>
      <c r="C77" s="12"/>
      <c r="D77" s="11">
        <v>58530</v>
      </c>
      <c r="E77" s="12"/>
      <c r="F77" s="11">
        <v>82582</v>
      </c>
      <c r="H77" s="11">
        <f t="shared" si="3"/>
        <v>141112</v>
      </c>
      <c r="J77" s="13">
        <f t="shared" si="4"/>
        <v>0.0407</v>
      </c>
      <c r="L77" s="13">
        <f aca="true" t="shared" si="5" ref="L77:L111">ROUND(H77/$H$115,4)</f>
        <v>0.0016</v>
      </c>
    </row>
    <row r="78" spans="1:12" ht="12.75">
      <c r="A78" s="10" t="s">
        <v>84</v>
      </c>
      <c r="B78" s="11">
        <v>13467131</v>
      </c>
      <c r="C78" s="12"/>
      <c r="D78" s="11">
        <v>113560</v>
      </c>
      <c r="E78" s="12"/>
      <c r="F78" s="11">
        <v>123678</v>
      </c>
      <c r="H78" s="11">
        <f t="shared" si="3"/>
        <v>237238</v>
      </c>
      <c r="J78" s="13">
        <f t="shared" si="4"/>
        <v>0.0176</v>
      </c>
      <c r="L78" s="13">
        <f t="shared" si="5"/>
        <v>0.0027</v>
      </c>
    </row>
    <row r="79" spans="1:12" ht="12.75">
      <c r="A79" s="10" t="s">
        <v>85</v>
      </c>
      <c r="B79" s="11">
        <v>205673594</v>
      </c>
      <c r="C79" s="12"/>
      <c r="D79" s="11">
        <v>6714433</v>
      </c>
      <c r="E79" s="12"/>
      <c r="F79" s="11">
        <v>8231281</v>
      </c>
      <c r="H79" s="11">
        <f t="shared" si="3"/>
        <v>14945714</v>
      </c>
      <c r="J79" s="13">
        <f t="shared" si="4"/>
        <v>0.0727</v>
      </c>
      <c r="L79" s="13">
        <f t="shared" si="5"/>
        <v>0.1687</v>
      </c>
    </row>
    <row r="80" spans="1:12" ht="12.75">
      <c r="A80" s="10" t="s">
        <v>86</v>
      </c>
      <c r="B80" s="11">
        <v>668728</v>
      </c>
      <c r="C80" s="12"/>
      <c r="D80" s="11">
        <v>44547</v>
      </c>
      <c r="E80" s="12"/>
      <c r="F80" s="11">
        <v>5342</v>
      </c>
      <c r="H80" s="11">
        <f t="shared" si="3"/>
        <v>49889</v>
      </c>
      <c r="J80" s="13">
        <f t="shared" si="4"/>
        <v>0.0746</v>
      </c>
      <c r="L80" s="13">
        <f t="shared" si="5"/>
        <v>0.0006</v>
      </c>
    </row>
    <row r="81" spans="1:12" ht="12.75">
      <c r="A81" s="10" t="s">
        <v>87</v>
      </c>
      <c r="B81" s="11">
        <v>417988</v>
      </c>
      <c r="C81" s="12"/>
      <c r="D81" s="11">
        <v>4152</v>
      </c>
      <c r="E81" s="12"/>
      <c r="F81" s="11">
        <v>1855</v>
      </c>
      <c r="H81" s="11">
        <f t="shared" si="3"/>
        <v>6007</v>
      </c>
      <c r="J81" s="13">
        <f t="shared" si="4"/>
        <v>0.0144</v>
      </c>
      <c r="L81" s="13">
        <f t="shared" si="5"/>
        <v>0.0001</v>
      </c>
    </row>
    <row r="82" spans="1:12" ht="12.75">
      <c r="A82" s="10" t="s">
        <v>88</v>
      </c>
      <c r="B82" s="11">
        <v>4471247</v>
      </c>
      <c r="C82" s="12"/>
      <c r="D82" s="11">
        <v>58248</v>
      </c>
      <c r="E82" s="12"/>
      <c r="F82" s="11">
        <v>72684</v>
      </c>
      <c r="H82" s="11">
        <f t="shared" si="3"/>
        <v>130932</v>
      </c>
      <c r="J82" s="13">
        <f t="shared" si="4"/>
        <v>0.0293</v>
      </c>
      <c r="L82" s="13">
        <f t="shared" si="5"/>
        <v>0.0015</v>
      </c>
    </row>
    <row r="83" spans="1:12" ht="12.75">
      <c r="A83" s="10" t="s">
        <v>89</v>
      </c>
      <c r="B83" s="11">
        <v>259578</v>
      </c>
      <c r="C83" s="12"/>
      <c r="D83" s="11">
        <v>367</v>
      </c>
      <c r="E83" s="12"/>
      <c r="F83" s="11">
        <v>94</v>
      </c>
      <c r="H83" s="11">
        <f t="shared" si="3"/>
        <v>461</v>
      </c>
      <c r="J83" s="13">
        <f t="shared" si="4"/>
        <v>0.0018</v>
      </c>
      <c r="L83" s="13">
        <f t="shared" si="5"/>
        <v>0</v>
      </c>
    </row>
    <row r="84" spans="1:12" ht="12.75">
      <c r="A84" s="10" t="s">
        <v>90</v>
      </c>
      <c r="B84" s="11">
        <v>8487088</v>
      </c>
      <c r="C84" s="12"/>
      <c r="D84" s="11">
        <v>614771</v>
      </c>
      <c r="E84" s="12"/>
      <c r="F84" s="11">
        <v>546122</v>
      </c>
      <c r="H84" s="11">
        <f t="shared" si="3"/>
        <v>1160893</v>
      </c>
      <c r="J84" s="13">
        <f t="shared" si="4"/>
        <v>0.1368</v>
      </c>
      <c r="L84" s="13">
        <f t="shared" si="5"/>
        <v>0.0131</v>
      </c>
    </row>
    <row r="85" spans="1:12" ht="12.75">
      <c r="A85" s="10" t="s">
        <v>91</v>
      </c>
      <c r="B85" s="11">
        <v>7997373</v>
      </c>
      <c r="C85" s="12"/>
      <c r="D85" s="11">
        <v>97808</v>
      </c>
      <c r="E85" s="12"/>
      <c r="F85" s="11">
        <v>112158</v>
      </c>
      <c r="H85" s="11">
        <f t="shared" si="3"/>
        <v>209966</v>
      </c>
      <c r="J85" s="13">
        <f t="shared" si="4"/>
        <v>0.0263</v>
      </c>
      <c r="L85" s="13">
        <f t="shared" si="5"/>
        <v>0.0024</v>
      </c>
    </row>
    <row r="86" spans="1:12" ht="12.75">
      <c r="A86" s="10" t="s">
        <v>92</v>
      </c>
      <c r="B86" s="11">
        <v>513811</v>
      </c>
      <c r="C86" s="12"/>
      <c r="D86" s="11">
        <v>644</v>
      </c>
      <c r="E86" s="12"/>
      <c r="F86" s="11">
        <v>13869</v>
      </c>
      <c r="H86" s="11">
        <f t="shared" si="3"/>
        <v>14513</v>
      </c>
      <c r="J86" s="13">
        <f t="shared" si="4"/>
        <v>0.0282</v>
      </c>
      <c r="L86" s="13">
        <f t="shared" si="5"/>
        <v>0.0002</v>
      </c>
    </row>
    <row r="87" spans="1:12" ht="12.75">
      <c r="A87" s="10" t="s">
        <v>93</v>
      </c>
      <c r="B87" s="11">
        <v>15009704</v>
      </c>
      <c r="C87" s="12"/>
      <c r="D87" s="11">
        <v>1228309</v>
      </c>
      <c r="E87" s="12"/>
      <c r="F87" s="11">
        <v>863450</v>
      </c>
      <c r="H87" s="11">
        <f t="shared" si="3"/>
        <v>2091759</v>
      </c>
      <c r="J87" s="13">
        <f t="shared" si="4"/>
        <v>0.1394</v>
      </c>
      <c r="L87" s="13">
        <f t="shared" si="5"/>
        <v>0.0236</v>
      </c>
    </row>
    <row r="88" spans="1:12" ht="12.75">
      <c r="A88" s="10" t="s">
        <v>94</v>
      </c>
      <c r="B88" s="11">
        <v>9043263</v>
      </c>
      <c r="C88" s="12"/>
      <c r="D88" s="11">
        <v>522339</v>
      </c>
      <c r="E88" s="12"/>
      <c r="F88" s="11">
        <v>468677</v>
      </c>
      <c r="H88" s="11">
        <f t="shared" si="3"/>
        <v>991016</v>
      </c>
      <c r="J88" s="13">
        <f t="shared" si="4"/>
        <v>0.1096</v>
      </c>
      <c r="L88" s="13">
        <f t="shared" si="5"/>
        <v>0.0112</v>
      </c>
    </row>
    <row r="89" spans="1:12" ht="12.75">
      <c r="A89" s="10" t="s">
        <v>95</v>
      </c>
      <c r="B89" s="11">
        <v>15802153</v>
      </c>
      <c r="C89" s="12"/>
      <c r="D89" s="11">
        <v>405075</v>
      </c>
      <c r="E89" s="12"/>
      <c r="F89" s="11">
        <v>495493</v>
      </c>
      <c r="H89" s="11">
        <f t="shared" si="3"/>
        <v>900568</v>
      </c>
      <c r="J89" s="13">
        <f t="shared" si="4"/>
        <v>0.057</v>
      </c>
      <c r="L89" s="13">
        <f t="shared" si="5"/>
        <v>0.0102</v>
      </c>
    </row>
    <row r="90" spans="1:12" ht="12.75">
      <c r="A90" s="10" t="s">
        <v>96</v>
      </c>
      <c r="B90" s="11">
        <v>6011565</v>
      </c>
      <c r="C90" s="12"/>
      <c r="D90" s="11">
        <v>271733</v>
      </c>
      <c r="E90" s="12"/>
      <c r="F90" s="11">
        <v>121463</v>
      </c>
      <c r="H90" s="11">
        <f t="shared" si="3"/>
        <v>393196</v>
      </c>
      <c r="J90" s="13">
        <f t="shared" si="4"/>
        <v>0.0654</v>
      </c>
      <c r="L90" s="13">
        <f t="shared" si="5"/>
        <v>0.0044</v>
      </c>
    </row>
    <row r="91" spans="1:12" ht="12.75">
      <c r="A91" s="10" t="s">
        <v>97</v>
      </c>
      <c r="B91" s="11">
        <v>2716586</v>
      </c>
      <c r="C91" s="12"/>
      <c r="D91" s="11">
        <v>14850</v>
      </c>
      <c r="E91" s="12"/>
      <c r="F91" s="11">
        <v>113319</v>
      </c>
      <c r="H91" s="11">
        <f t="shared" si="3"/>
        <v>128169</v>
      </c>
      <c r="J91" s="13">
        <f t="shared" si="4"/>
        <v>0.0472</v>
      </c>
      <c r="L91" s="13">
        <f t="shared" si="5"/>
        <v>0.0014</v>
      </c>
    </row>
    <row r="92" spans="1:12" ht="12.75">
      <c r="A92" s="10" t="s">
        <v>98</v>
      </c>
      <c r="B92" s="11">
        <v>1589769</v>
      </c>
      <c r="C92" s="12"/>
      <c r="D92" s="11">
        <v>4053</v>
      </c>
      <c r="E92" s="12"/>
      <c r="F92" s="11">
        <v>14217</v>
      </c>
      <c r="H92" s="11">
        <f t="shared" si="3"/>
        <v>18270</v>
      </c>
      <c r="J92" s="13">
        <f t="shared" si="4"/>
        <v>0.0115</v>
      </c>
      <c r="L92" s="13">
        <f t="shared" si="5"/>
        <v>0.0002</v>
      </c>
    </row>
    <row r="93" spans="1:12" ht="12.75">
      <c r="A93" s="10" t="s">
        <v>99</v>
      </c>
      <c r="B93" s="11">
        <v>17199943</v>
      </c>
      <c r="C93" s="12"/>
      <c r="D93" s="11">
        <v>1377586</v>
      </c>
      <c r="E93" s="12"/>
      <c r="F93" s="11">
        <v>894852</v>
      </c>
      <c r="H93" s="11">
        <f t="shared" si="3"/>
        <v>2272438</v>
      </c>
      <c r="J93" s="13">
        <f t="shared" si="4"/>
        <v>0.1321</v>
      </c>
      <c r="L93" s="13">
        <f t="shared" si="5"/>
        <v>0.0256</v>
      </c>
    </row>
    <row r="94" spans="1:12" ht="12.75">
      <c r="A94" s="10" t="s">
        <v>100</v>
      </c>
      <c r="B94" s="11">
        <v>10566020</v>
      </c>
      <c r="C94" s="12"/>
      <c r="D94" s="11">
        <v>379419</v>
      </c>
      <c r="E94" s="12"/>
      <c r="F94" s="11">
        <v>192499</v>
      </c>
      <c r="H94" s="11">
        <f t="shared" si="3"/>
        <v>571918</v>
      </c>
      <c r="J94" s="13">
        <f t="shared" si="4"/>
        <v>0.0541</v>
      </c>
      <c r="L94" s="13">
        <f t="shared" si="5"/>
        <v>0.0065</v>
      </c>
    </row>
    <row r="95" spans="1:12" ht="12.75">
      <c r="A95" s="10" t="s">
        <v>101</v>
      </c>
      <c r="B95" s="11">
        <v>1695574</v>
      </c>
      <c r="C95" s="12"/>
      <c r="D95" s="11">
        <v>19107</v>
      </c>
      <c r="E95" s="12"/>
      <c r="F95" s="11">
        <v>17241</v>
      </c>
      <c r="H95" s="11">
        <f t="shared" si="3"/>
        <v>36348</v>
      </c>
      <c r="J95" s="13">
        <f t="shared" si="4"/>
        <v>0.0214</v>
      </c>
      <c r="L95" s="13">
        <f t="shared" si="5"/>
        <v>0.0004</v>
      </c>
    </row>
    <row r="96" spans="1:12" ht="12.75">
      <c r="A96" s="10" t="s">
        <v>102</v>
      </c>
      <c r="B96" s="11">
        <v>1655846</v>
      </c>
      <c r="C96" s="12"/>
      <c r="D96" s="11">
        <v>1457</v>
      </c>
      <c r="E96" s="12"/>
      <c r="F96" s="11">
        <v>5530</v>
      </c>
      <c r="H96" s="11">
        <f t="shared" si="3"/>
        <v>6987</v>
      </c>
      <c r="J96" s="13">
        <f t="shared" si="4"/>
        <v>0.0042</v>
      </c>
      <c r="L96" s="13">
        <f t="shared" si="5"/>
        <v>0.0001</v>
      </c>
    </row>
    <row r="97" spans="1:12" ht="12.75">
      <c r="A97" s="10" t="s">
        <v>103</v>
      </c>
      <c r="B97" s="11">
        <v>723542</v>
      </c>
      <c r="C97" s="12"/>
      <c r="D97" s="11">
        <v>31700</v>
      </c>
      <c r="E97" s="12"/>
      <c r="F97" s="11">
        <v>50466</v>
      </c>
      <c r="H97" s="11">
        <f t="shared" si="3"/>
        <v>82166</v>
      </c>
      <c r="J97" s="13">
        <f t="shared" si="4"/>
        <v>0.1136</v>
      </c>
      <c r="L97" s="13">
        <f t="shared" si="5"/>
        <v>0.0009</v>
      </c>
    </row>
    <row r="98" spans="1:12" ht="12.75">
      <c r="A98" s="10" t="s">
        <v>104</v>
      </c>
      <c r="B98" s="11">
        <v>200999</v>
      </c>
      <c r="C98" s="12"/>
      <c r="D98" s="11">
        <v>85344</v>
      </c>
      <c r="E98" s="12"/>
      <c r="F98" s="11">
        <v>2306</v>
      </c>
      <c r="H98" s="11">
        <f t="shared" si="3"/>
        <v>87650</v>
      </c>
      <c r="J98" s="13">
        <f t="shared" si="4"/>
        <v>0.4361</v>
      </c>
      <c r="L98" s="13">
        <f t="shared" si="5"/>
        <v>0.001</v>
      </c>
    </row>
    <row r="99" spans="1:12" ht="12.75">
      <c r="A99" s="10" t="s">
        <v>105</v>
      </c>
      <c r="B99" s="11">
        <v>426305</v>
      </c>
      <c r="C99" s="12"/>
      <c r="D99" s="11">
        <v>274</v>
      </c>
      <c r="E99" s="12"/>
      <c r="F99" s="11">
        <v>6093</v>
      </c>
      <c r="H99" s="11">
        <f t="shared" si="3"/>
        <v>6367</v>
      </c>
      <c r="J99" s="13">
        <f t="shared" si="4"/>
        <v>0.0149</v>
      </c>
      <c r="L99" s="13">
        <f t="shared" si="5"/>
        <v>0.0001</v>
      </c>
    </row>
    <row r="100" spans="1:12" ht="12.75">
      <c r="A100" s="10" t="s">
        <v>106</v>
      </c>
      <c r="B100" s="11">
        <v>596564</v>
      </c>
      <c r="C100" s="12"/>
      <c r="D100" s="11">
        <v>611</v>
      </c>
      <c r="E100" s="12"/>
      <c r="F100" s="11">
        <v>1933</v>
      </c>
      <c r="H100" s="11">
        <f t="shared" si="3"/>
        <v>2544</v>
      </c>
      <c r="J100" s="13">
        <f t="shared" si="4"/>
        <v>0.0043</v>
      </c>
      <c r="L100" s="13">
        <f t="shared" si="5"/>
        <v>0</v>
      </c>
    </row>
    <row r="101" spans="1:12" ht="12.75">
      <c r="A101" s="10" t="s">
        <v>107</v>
      </c>
      <c r="B101" s="11">
        <v>1268010</v>
      </c>
      <c r="C101" s="12"/>
      <c r="D101" s="11">
        <v>27640</v>
      </c>
      <c r="E101" s="12"/>
      <c r="F101" s="11">
        <v>36064</v>
      </c>
      <c r="H101" s="11">
        <f t="shared" si="3"/>
        <v>63704</v>
      </c>
      <c r="J101" s="13">
        <f t="shared" si="4"/>
        <v>0.0502</v>
      </c>
      <c r="L101" s="13">
        <f t="shared" si="5"/>
        <v>0.0007</v>
      </c>
    </row>
    <row r="102" spans="1:12" ht="12.75">
      <c r="A102" s="10" t="s">
        <v>108</v>
      </c>
      <c r="B102" s="11">
        <v>10034574</v>
      </c>
      <c r="C102" s="12"/>
      <c r="D102" s="11">
        <v>174515</v>
      </c>
      <c r="E102" s="12"/>
      <c r="F102" s="11">
        <v>196949</v>
      </c>
      <c r="H102" s="11">
        <f t="shared" si="3"/>
        <v>371464</v>
      </c>
      <c r="J102" s="13">
        <f t="shared" si="4"/>
        <v>0.037</v>
      </c>
      <c r="L102" s="13">
        <f t="shared" si="5"/>
        <v>0.0042</v>
      </c>
    </row>
    <row r="103" spans="1:12" ht="12.75">
      <c r="A103" s="10" t="s">
        <v>109</v>
      </c>
      <c r="B103" s="11">
        <v>131540527</v>
      </c>
      <c r="C103" s="12"/>
      <c r="D103" s="11">
        <v>3266458</v>
      </c>
      <c r="E103" s="12"/>
      <c r="F103" s="11">
        <v>3698331</v>
      </c>
      <c r="H103" s="11">
        <f t="shared" si="3"/>
        <v>6964789</v>
      </c>
      <c r="J103" s="13">
        <f t="shared" si="4"/>
        <v>0.0529</v>
      </c>
      <c r="L103" s="13">
        <f t="shared" si="5"/>
        <v>0.0786</v>
      </c>
    </row>
    <row r="104" spans="1:12" ht="12.75">
      <c r="A104" s="10" t="s">
        <v>110</v>
      </c>
      <c r="B104" s="11">
        <v>4530640</v>
      </c>
      <c r="C104" s="12"/>
      <c r="D104" s="11">
        <v>120430</v>
      </c>
      <c r="E104" s="12"/>
      <c r="F104" s="11">
        <v>111255</v>
      </c>
      <c r="H104" s="11">
        <f t="shared" si="3"/>
        <v>231685</v>
      </c>
      <c r="J104" s="13">
        <f t="shared" si="4"/>
        <v>0.0511</v>
      </c>
      <c r="L104" s="13">
        <f t="shared" si="5"/>
        <v>0.0026</v>
      </c>
    </row>
    <row r="105" spans="1:12" ht="12.75">
      <c r="A105" s="10" t="s">
        <v>111</v>
      </c>
      <c r="B105" s="11">
        <v>1225307</v>
      </c>
      <c r="C105" s="12"/>
      <c r="D105" s="11">
        <v>0</v>
      </c>
      <c r="E105" s="12"/>
      <c r="F105" s="11">
        <v>1733</v>
      </c>
      <c r="H105" s="11">
        <f t="shared" si="3"/>
        <v>1733</v>
      </c>
      <c r="J105" s="13">
        <f t="shared" si="4"/>
        <v>0.0014</v>
      </c>
      <c r="L105" s="13">
        <f t="shared" si="5"/>
        <v>0</v>
      </c>
    </row>
    <row r="106" spans="1:12" ht="12.75">
      <c r="A106" s="10" t="s">
        <v>112</v>
      </c>
      <c r="B106" s="11">
        <v>590115</v>
      </c>
      <c r="C106" s="12"/>
      <c r="D106" s="11">
        <v>2386</v>
      </c>
      <c r="E106" s="12"/>
      <c r="F106" s="11">
        <v>14041</v>
      </c>
      <c r="H106" s="11">
        <f t="shared" si="3"/>
        <v>16427</v>
      </c>
      <c r="J106" s="13">
        <f t="shared" si="4"/>
        <v>0.0278</v>
      </c>
      <c r="L106" s="13">
        <f t="shared" si="5"/>
        <v>0.0002</v>
      </c>
    </row>
    <row r="107" spans="1:12" ht="12.75">
      <c r="A107" s="10" t="s">
        <v>113</v>
      </c>
      <c r="B107" s="11">
        <v>12681468</v>
      </c>
      <c r="C107" s="12"/>
      <c r="D107" s="11">
        <v>132790</v>
      </c>
      <c r="E107" s="12"/>
      <c r="F107" s="11">
        <v>290739</v>
      </c>
      <c r="H107" s="11">
        <f t="shared" si="3"/>
        <v>423529</v>
      </c>
      <c r="J107" s="13">
        <f t="shared" si="4"/>
        <v>0.0334</v>
      </c>
      <c r="L107" s="13">
        <f t="shared" si="5"/>
        <v>0.0048</v>
      </c>
    </row>
    <row r="108" spans="1:12" ht="12.75">
      <c r="A108" s="10" t="s">
        <v>114</v>
      </c>
      <c r="B108" s="11">
        <v>1618994</v>
      </c>
      <c r="C108" s="12"/>
      <c r="D108" s="11">
        <v>3811</v>
      </c>
      <c r="E108" s="12"/>
      <c r="F108" s="11">
        <v>8416</v>
      </c>
      <c r="H108" s="11">
        <f t="shared" si="3"/>
        <v>12227</v>
      </c>
      <c r="J108" s="13">
        <f t="shared" si="4"/>
        <v>0.0076</v>
      </c>
      <c r="L108" s="13">
        <f t="shared" si="5"/>
        <v>0.0001</v>
      </c>
    </row>
    <row r="109" spans="1:12" ht="12.75">
      <c r="A109" s="10" t="s">
        <v>115</v>
      </c>
      <c r="B109" s="11">
        <v>6785756</v>
      </c>
      <c r="C109" s="12"/>
      <c r="D109" s="11">
        <v>83998</v>
      </c>
      <c r="E109" s="12"/>
      <c r="F109" s="11">
        <v>140144</v>
      </c>
      <c r="H109" s="11">
        <f t="shared" si="3"/>
        <v>224142</v>
      </c>
      <c r="J109" s="13">
        <f t="shared" si="4"/>
        <v>0.033</v>
      </c>
      <c r="L109" s="13">
        <f t="shared" si="5"/>
        <v>0.0025</v>
      </c>
    </row>
    <row r="110" spans="1:12" ht="12.75">
      <c r="A110" s="10" t="s">
        <v>116</v>
      </c>
      <c r="B110" s="11">
        <v>577039</v>
      </c>
      <c r="C110" s="12"/>
      <c r="D110" s="11">
        <v>62</v>
      </c>
      <c r="E110" s="12"/>
      <c r="F110" s="11">
        <v>8661</v>
      </c>
      <c r="H110" s="11">
        <f t="shared" si="3"/>
        <v>8723</v>
      </c>
      <c r="J110" s="13">
        <f t="shared" si="4"/>
        <v>0.0151</v>
      </c>
      <c r="L110" s="13">
        <f t="shared" si="5"/>
        <v>0.0001</v>
      </c>
    </row>
    <row r="111" spans="1:12" ht="12.75">
      <c r="A111" s="10" t="s">
        <v>117</v>
      </c>
      <c r="B111" s="11">
        <v>14180</v>
      </c>
      <c r="C111" s="12"/>
      <c r="D111" s="11">
        <v>8036</v>
      </c>
      <c r="E111" s="12"/>
      <c r="F111" s="11">
        <v>1147</v>
      </c>
      <c r="H111" s="11">
        <f t="shared" si="3"/>
        <v>9183</v>
      </c>
      <c r="J111" s="13">
        <f t="shared" si="4"/>
        <v>0.6476</v>
      </c>
      <c r="L111" s="13">
        <f t="shared" si="5"/>
        <v>0.0001</v>
      </c>
    </row>
    <row r="112" spans="1:12" ht="12.75">
      <c r="A112" s="10"/>
      <c r="B112" s="11"/>
      <c r="C112" s="12"/>
      <c r="D112" s="11"/>
      <c r="E112" s="12"/>
      <c r="F112" s="11"/>
      <c r="H112" s="11"/>
      <c r="J112" s="13"/>
      <c r="L112" s="13"/>
    </row>
    <row r="113" spans="1:12" ht="12.75">
      <c r="A113" s="10" t="s">
        <v>118</v>
      </c>
      <c r="B113" s="11">
        <f>34104546+414819</f>
        <v>34519365</v>
      </c>
      <c r="C113" s="12"/>
      <c r="D113" s="11">
        <f>679796+2086</f>
        <v>681882</v>
      </c>
      <c r="E113" s="12"/>
      <c r="F113" s="11">
        <f>1489248+43802</f>
        <v>1533050</v>
      </c>
      <c r="H113" s="11">
        <f>D113+F113</f>
        <v>2214932</v>
      </c>
      <c r="J113" s="13">
        <f>ROUND(H113/B113,4)</f>
        <v>0.0642</v>
      </c>
      <c r="L113" s="13">
        <f>ROUND(H113/$H$115,4)</f>
        <v>0.025</v>
      </c>
    </row>
    <row r="114" spans="2:6" ht="12.75">
      <c r="B114" s="11"/>
      <c r="C114" s="12"/>
      <c r="D114" s="11"/>
      <c r="E114" s="12"/>
      <c r="F114" s="11"/>
    </row>
    <row r="115" spans="2:10" ht="12.75">
      <c r="B115" s="14">
        <f>SUM(B12:B114)</f>
        <v>1173776787</v>
      </c>
      <c r="C115" s="12"/>
      <c r="D115" s="14">
        <f>SUM(D12:D114)</f>
        <v>44408525</v>
      </c>
      <c r="E115" s="12"/>
      <c r="F115" s="14">
        <f>SUM(F12:F114)</f>
        <v>44207473</v>
      </c>
      <c r="H115" s="14">
        <f>SUM(H12:H114)</f>
        <v>88615998</v>
      </c>
      <c r="J115" s="13">
        <f>ROUND(H115/B115,4)</f>
        <v>0.0755</v>
      </c>
    </row>
    <row r="116" spans="2:5" ht="12.75">
      <c r="B116" s="11"/>
      <c r="C116" s="12"/>
      <c r="D116" s="11"/>
      <c r="E116" s="12"/>
    </row>
  </sheetData>
  <mergeCells count="1">
    <mergeCell ref="A1:L1"/>
  </mergeCells>
  <printOptions/>
  <pageMargins left="0.5" right="0.5" top="1" bottom="1" header="0.5" footer="0.5"/>
  <pageSetup fitToHeight="3" horizontalDpi="600" verticalDpi="600" orientation="portrait" scale="98" r:id="rId1"/>
  <headerFooter alignWithMargins="0">
    <oddHeader>&amp;RAppendix 2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Healthcare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 Healthcare</dc:creator>
  <cp:keywords/>
  <dc:description/>
  <cp:lastModifiedBy>sgreen</cp:lastModifiedBy>
  <cp:lastPrinted>2005-08-25T20:31:43Z</cp:lastPrinted>
  <dcterms:created xsi:type="dcterms:W3CDTF">2005-08-25T16:08:15Z</dcterms:created>
  <dcterms:modified xsi:type="dcterms:W3CDTF">2005-08-25T20:31:52Z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1806460930</vt:i4>
  </property>
  <property fmtid="{D5CDD505-2E9C-101B-9397-08002B2CF9AE}" pid="3" name="_EmailSubject">
    <vt:lpwstr>BOG</vt:lpwstr>
  </property>
  <property fmtid="{D5CDD505-2E9C-101B-9397-08002B2CF9AE}" pid="4" name="_AuthorEmail">
    <vt:lpwstr>DStaley@unch.unc.edu</vt:lpwstr>
  </property>
  <property fmtid="{D5CDD505-2E9C-101B-9397-08002B2CF9AE}" pid="5" name="_AuthorEmailDisplayName">
    <vt:lpwstr>Staley, Darlene</vt:lpwstr>
  </property>
  <property fmtid="{D5CDD505-2E9C-101B-9397-08002B2CF9AE}" pid="6" name="_ReviewingToolsShownOnce">
    <vt:lpwstr/>
  </property>
</Properties>
</file>